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2DO TRIM\"/>
    </mc:Choice>
  </mc:AlternateContent>
  <bookViews>
    <workbookView xWindow="-105" yWindow="-105" windowWidth="23250" windowHeight="12450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1">ACT!$A$1:$E$226</definedName>
  </definedNames>
  <calcPr calcId="152511"/>
</workbook>
</file>

<file path=xl/calcChain.xml><?xml version="1.0" encoding="utf-8"?>
<calcChain xmlns="http://schemas.openxmlformats.org/spreadsheetml/2006/main">
  <c r="C110" i="59" l="1"/>
  <c r="E110" i="59"/>
  <c r="F110" i="59"/>
  <c r="G110" i="59"/>
  <c r="D110" i="59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G119" i="59"/>
  <c r="G118" i="59"/>
  <c r="G117" i="59"/>
  <c r="G116" i="59"/>
  <c r="G115" i="59"/>
  <c r="G114" i="59"/>
  <c r="G113" i="59"/>
  <c r="G112" i="59"/>
  <c r="G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<sst xmlns="http://schemas.openxmlformats.org/spreadsheetml/2006/main" count="872" uniqueCount="615">
  <si>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</si>
  <si>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</si>
  <si>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</si>
  <si>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</si>
  <si>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</si>
  <si>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</si>
  <si>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</si>
  <si>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</si>
  <si>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</si>
  <si>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</si>
  <si>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</si>
  <si>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</si>
  <si>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</si>
  <si>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</si>
  <si>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</si>
  <si>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</si>
  <si>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</si>
  <si>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</si>
  <si>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</si>
  <si>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</si>
  <si>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</si>
  <si>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</si>
  <si>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</si>
  <si>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</si>
  <si>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</si>
  <si>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</si>
  <si>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</si>
  <si>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</si>
  <si>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</si>
  <si>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</si>
  <si>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</si>
  <si>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</si>
  <si>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</si>
  <si>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</si>
  <si>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</si>
  <si>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</si>
  <si>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</si>
  <si>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</si>
  <si>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</si>
  <si>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</si>
  <si>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</si>
  <si>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</si>
  <si>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</si>
  <si>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</si>
  <si>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</si>
  <si>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</si>
  <si>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</si>
  <si>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</si>
  <si>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</si>
  <si>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</si>
  <si>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</si>
  <si>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</si>
  <si>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</si>
  <si>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</si>
  <si>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</si>
  <si>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</si>
  <si>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</si>
  <si>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</si>
  <si>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</si>
  <si>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</si>
  <si>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</si>
  <si>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</si>
  <si>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</si>
  <si>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</si>
  <si>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</si>
  <si>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</si>
  <si>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</si>
  <si>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</si>
  <si>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</si>
  <si>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</si>
  <si>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</si>
  <si>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</si>
  <si>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</si>
  <si>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</si>
  <si>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</si>
  <si>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</si>
  <si>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</si>
  <si>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</si>
  <si>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</si>
  <si>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</si>
  <si>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</si>
  <si>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</si>
  <si>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</si>
  <si>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</si>
  <si>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</si>
  <si>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</si>
  <si>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</si>
  <si>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</si>
  <si>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</si>
  <si>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</si>
  <si>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</si>
  <si>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</si>
  <si>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</si>
  <si>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</si>
  <si>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</si>
  <si>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</si>
  <si>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</si>
  <si>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</si>
  <si>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</si>
  <si>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</si>
  <si>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</si>
  <si>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</si>
  <si>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</si>
  <si>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</si>
  <si>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</si>
  <si>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</si>
  <si>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</si>
  <si>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</si>
  <si>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</si>
  <si>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</si>
  <si>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</si>
  <si>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</si>
  <si>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</si>
  <si>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</si>
  <si>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</si>
  <si>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</si>
  <si>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</si>
  <si>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</si>
  <si>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</si>
  <si>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</si>
  <si>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</si>
  <si>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</si>
  <si>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</si>
  <si>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</si>
  <si>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</si>
  <si>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</si>
  <si>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</si>
  <si>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</si>
  <si>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</si>
  <si>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</si>
  <si>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</si>
  <si>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</si>
  <si>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</si>
  <si>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</si>
  <si>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</si>
  <si>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</si>
  <si>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</si>
  <si>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</si>
  <si>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</si>
  <si>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</si>
  <si>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</si>
  <si>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</si>
  <si>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</si>
  <si>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</si>
  <si>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</si>
  <si>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</si>
  <si>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</si>
  <si>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</si>
  <si>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</si>
  <si>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</si>
  <si>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</si>
  <si>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</si>
  <si>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</si>
  <si>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</si>
  <si>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</si>
  <si>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</si>
  <si>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</si>
  <si>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</si>
  <si>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</si>
  <si>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</si>
  <si>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</si>
  <si>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</si>
  <si>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</si>
  <si>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</si>
  <si>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</si>
  <si>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</si>
  <si>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</si>
  <si>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</si>
  <si>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</si>
  <si>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</si>
  <si>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</si>
  <si>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</si>
  <si>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</si>
  <si>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</si>
  <si>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</si>
  <si>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</si>
  <si>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</si>
  <si>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</si>
  <si>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</si>
  <si>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</si>
  <si>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</si>
  <si>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</si>
  <si>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</si>
  <si>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</si>
  <si>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</si>
  <si>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</si>
  <si>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</si>
  <si>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</si>
  <si>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</si>
  <si>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</si>
  <si>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</si>
  <si>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</si>
  <si>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</si>
  <si>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</si>
  <si>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</si>
  <si>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</si>
  <si>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</si>
  <si>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</si>
  <si>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</si>
  <si>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</si>
  <si>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</si>
  <si>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</si>
  <si>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</si>
  <si>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</si>
  <si>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</si>
  <si>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</si>
  <si>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</si>
  <si>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</si>
  <si>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</si>
  <si>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</si>
  <si>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</si>
  <si>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</si>
  <si>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</si>
  <si>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</si>
  <si>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</si>
  <si>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</si>
  <si>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</si>
  <si>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</si>
  <si>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</si>
  <si>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</si>
  <si>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</si>
  <si>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</si>
  <si>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</si>
  <si>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</si>
  <si>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</si>
  <si>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</si>
  <si>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</si>
  <si>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</si>
  <si>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</si>
  <si>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</si>
  <si>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</si>
  <si>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</si>
  <si>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</si>
  <si>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</si>
  <si>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</si>
  <si>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</si>
  <si>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</si>
  <si>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</si>
  <si>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</si>
  <si>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</si>
  <si>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</si>
  <si>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</si>
  <si>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</si>
  <si>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</si>
  <si>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</si>
  <si>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</si>
  <si>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</si>
  <si>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</si>
  <si>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</si>
  <si>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</si>
  <si>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</si>
  <si>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</si>
  <si>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</si>
  <si>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</si>
  <si>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</si>
  <si>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</si>
  <si>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</si>
  <si>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</si>
  <si>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</si>
  <si>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</si>
  <si>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</si>
  <si>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</si>
  <si>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</si>
  <si>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</si>
  <si>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</si>
  <si>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</si>
  <si>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</si>
  <si>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</si>
  <si>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</si>
  <si>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</si>
  <si>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</si>
  <si>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</si>
  <si>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</si>
  <si>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</si>
  <si>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</si>
  <si>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</si>
  <si>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</si>
  <si>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</si>
  <si>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</si>
  <si>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</si>
  <si>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</si>
  <si>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</si>
  <si>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</si>
  <si>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</si>
  <si>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</si>
  <si>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</si>
  <si>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</si>
  <si>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</si>
  <si>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</si>
  <si>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</si>
  <si>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</si>
  <si>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</si>
  <si>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</si>
  <si>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</si>
  <si>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</si>
  <si>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</si>
  <si>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</si>
  <si>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</si>
  <si>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</si>
  <si>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</si>
  <si>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</si>
  <si>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</si>
  <si>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</si>
  <si>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</si>
  <si>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</si>
  <si>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</si>
  <si>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</si>
  <si>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</si>
  <si>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</si>
  <si>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</si>
  <si>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</si>
  <si>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</si>
  <si>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</si>
  <si>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</si>
  <si>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</si>
  <si>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</si>
  <si>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</si>
  <si>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</si>
  <si>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</si>
  <si>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</si>
  <si>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</si>
  <si>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</si>
  <si>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</si>
  <si>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</si>
  <si>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</si>
  <si>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</si>
  <si>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</si>
  <si>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</si>
  <si>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</si>
  <si>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</si>
  <si>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</si>
  <si>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</si>
  <si>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</si>
  <si>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</si>
  <si>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</si>
  <si>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</si>
  <si>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</si>
  <si>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</si>
  <si>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</si>
  <si>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</si>
  <si>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</si>
  <si>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</si>
  <si>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</si>
  <si>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</si>
  <si>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</si>
  <si>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</si>
  <si>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</si>
  <si>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</si>
  <si>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</si>
  <si>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</si>
  <si>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</si>
  <si>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</si>
  <si>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</si>
  <si>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</si>
  <si>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</si>
  <si>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</si>
  <si>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</si>
  <si>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</si>
  <si>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</si>
  <si>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</si>
  <si>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</si>
  <si>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</si>
  <si>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</si>
  <si>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</si>
  <si>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</si>
  <si>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</si>
  <si>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</si>
  <si>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</si>
  <si>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</si>
  <si>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</si>
  <si>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</si>
  <si>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</si>
  <si>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</si>
  <si>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</si>
  <si>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</si>
  <si>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</si>
  <si>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</si>
  <si>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</si>
  <si>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</si>
  <si>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</si>
  <si>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</si>
  <si>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</si>
  <si>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</si>
  <si>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</si>
  <si>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</si>
  <si>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</si>
  <si>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</si>
  <si>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</si>
  <si>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</si>
  <si>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</si>
  <si>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</si>
  <si>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</si>
  <si>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</si>
  <si>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</si>
  <si>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</si>
  <si>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</si>
  <si>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</si>
  <si>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</si>
  <si>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</si>
  <si>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</si>
  <si>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</si>
  <si>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</si>
  <si>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</si>
  <si>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</si>
  <si>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</si>
  <si>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</si>
  <si>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</si>
  <si>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</si>
  <si>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</si>
  <si>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</si>
  <si>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</si>
  <si>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</si>
  <si>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</si>
  <si>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</si>
  <si>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</si>
  <si>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</si>
  <si>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</si>
  <si>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</si>
  <si>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</si>
  <si>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</si>
  <si>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</si>
  <si>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</si>
  <si>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</si>
  <si>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</si>
  <si>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</si>
  <si>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</si>
  <si>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</si>
  <si>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</si>
  <si>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</si>
  <si>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</si>
  <si>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</si>
  <si>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</si>
  <si>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</si>
  <si>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</si>
  <si>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</si>
  <si>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</si>
  <si>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</si>
  <si>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</si>
  <si>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</si>
  <si>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</si>
  <si>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</si>
  <si>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</si>
  <si>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</si>
  <si>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</si>
  <si>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</si>
  <si>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</si>
  <si>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</si>
  <si>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</si>
  <si>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</si>
  <si>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</si>
  <si>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</si>
  <si>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</si>
  <si>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</si>
  <si>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</si>
  <si>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</si>
  <si>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</si>
  <si>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</si>
  <si>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</si>
  <si>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</si>
  <si>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</si>
  <si>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</si>
  <si>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</si>
  <si>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</si>
  <si>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</si>
  <si>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</si>
  <si>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</si>
  <si>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</si>
  <si>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</si>
  <si>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</si>
  <si>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</si>
  <si>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</si>
  <si>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</si>
  <si>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</si>
  <si>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</si>
  <si>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</si>
  <si>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</si>
  <si>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</si>
  <si>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</si>
  <si>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</si>
  <si>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</si>
  <si>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</si>
  <si>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</si>
  <si>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</si>
  <si>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</si>
  <si>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</si>
  <si>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</si>
  <si>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</si>
  <si>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</si>
  <si>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</si>
  <si>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</si>
  <si>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</si>
  <si>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</si>
  <si>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</si>
  <si>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</si>
  <si>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</si>
  <si>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</si>
  <si>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</si>
  <si>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</si>
  <si>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</si>
  <si>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</si>
  <si>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</si>
  <si>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</si>
  <si>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</si>
  <si>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</si>
  <si>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</si>
  <si>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</si>
  <si>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</si>
  <si>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</si>
  <si>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</si>
  <si>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</si>
  <si>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</si>
  <si>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</si>
  <si>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</si>
  <si>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</si>
  <si>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</si>
  <si>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</si>
  <si>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</si>
  <si>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</si>
  <si>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</si>
  <si>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</si>
  <si>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</si>
  <si>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</si>
  <si>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</si>
  <si>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</si>
  <si>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</si>
  <si>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</si>
  <si>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</si>
  <si>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</si>
  <si>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</si>
  <si>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</si>
  <si>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</si>
  <si>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</si>
  <si>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</si>
  <si>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</si>
  <si>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</si>
  <si>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</si>
  <si>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</si>
  <si>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</si>
  <si>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</si>
  <si>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</si>
  <si>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</si>
  <si>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</si>
  <si>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</si>
  <si>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</si>
  <si>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</si>
  <si>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</si>
  <si>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</si>
  <si>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</si>
  <si>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</si>
  <si>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</si>
  <si>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</si>
  <si>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</si>
  <si>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</si>
  <si>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</si>
  <si>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</si>
  <si>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</si>
  <si>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</si>
  <si>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</si>
  <si>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</si>
  <si>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</si>
  <si>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</si>
  <si>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</si>
  <si>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</si>
  <si>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</si>
  <si>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</si>
  <si>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</si>
  <si>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</si>
  <si>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</si>
  <si>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</si>
  <si>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</si>
  <si>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</si>
  <si>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</si>
  <si>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</si>
  <si>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</si>
  <si>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</si>
  <si>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</si>
  <si>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</si>
  <si>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</si>
  <si>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</si>
  <si>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</si>
  <si>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</si>
  <si>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</si>
  <si>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</si>
  <si>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</si>
  <si>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</si>
  <si>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</si>
  <si>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</si>
  <si>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</si>
  <si>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</si>
  <si>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</si>
  <si>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</si>
  <si>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</si>
  <si>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</si>
  <si>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</si>
  <si>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</si>
  <si>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</si>
  <si>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</si>
  <si>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</si>
  <si>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</si>
  <si>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</si>
  <si>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Junta Municipal de Agua Potable y Alcantarillado de Acámbaro, Gto.</t>
  </si>
  <si>
    <t>Del 1 de Enero al 30 de Junio de 2024</t>
  </si>
  <si>
    <t>Este porcentaje siempre va a reflejar mas  del 10% del gasto total del ejercicio debido a que es la principal cuenta para la operación de la demanda que tiene en el organismo operador.</t>
  </si>
  <si>
    <t>Se realiza el Pago de Energía Electrica de 22 Pozos, así como de las oficinas, la Planta Tratadora, Planta Potabilizadora y el Almacen.</t>
  </si>
  <si>
    <t xml:space="preserve">Bajo protesta de decir verdad declaramos que los Estados Financieros y sus notas, son razonablemente correctos y son </t>
  </si>
  <si>
    <t>responsabilidad del emisor.</t>
  </si>
  <si>
    <t>IVA Acreditable acumulado</t>
  </si>
  <si>
    <t>Anticipos de nómina y gastos a comprobar.</t>
  </si>
  <si>
    <t>IVA por Acreditar, IVA Acre-Dev, con cambio en el sistema contable, aquí esta el IVA de Junio</t>
  </si>
  <si>
    <t>Depreciación Anual</t>
  </si>
  <si>
    <t>PEPS</t>
  </si>
  <si>
    <t>El trabajador abandono el trabajo sin avisar,se realizará el pago en cuanto el Trabajador se presente o prescriba.</t>
  </si>
  <si>
    <t>IVA trasladado en proceso de depuración</t>
  </si>
  <si>
    <t>Anticipo de Usuarios, saldos de años anteriores, en proceso de depuración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</si>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</sst>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9" fillId="0" borderId="0" xfId="8" applyFont="1" applyAlignment="1">
      <alignment wrapText="1"/>
    </xf>
    <xf numFmtId="0" fontId="2" fillId="0" borderId="0" xfId="0" applyFont="1" applyProtection="1">
      <protection locked="0"/>
    </xf>
    <xf numFmtId="0" fontId="9" fillId="0" borderId="0" xfId="8" applyFont="1"/>
    <xf numFmtId="0" fontId="5" fillId="0" borderId="0" xfId="10" applyFont="1"/>
    <xf numFmtId="0" fontId="9" fillId="0" borderId="0" xfId="8" applyFont="1" applyAlignment="1">
      <alignment wrapText="1"/>
    </xf>
    <xf numFmtId="0" fontId="9" fillId="0" borderId="0" xfId="8" applyFont="1" applyAlignment="1">
      <alignment wrapText="1"/>
    </xf>
    <xf numFmtId="4" fontId="9" fillId="0" borderId="0" xfId="8" applyNumberFormat="1" applyFont="1"/>
    <xf numFmtId="0" fontId="9" fillId="0" borderId="0" xfId="8" applyFont="1" applyAlignment="1">
      <alignment wrapText="1"/>
    </xf>
    <xf numFmtId="4" fontId="9" fillId="0" borderId="0" xfId="8" applyNumberFormat="1" applyFont="1"/>
    <xf numFmtId="0" fontId="9" fillId="0" borderId="0" xfId="8" applyFont="1" applyAlignment="1">
      <alignment wrapText="1"/>
    </xf>
    <xf numFmtId="0" fontId="9" fillId="0" borderId="0" xfId="8" applyFont="1" applyAlignment="1">
      <alignment wrapText="1"/>
    </xf>
    <xf numFmtId="0" fontId="9" fillId="0" borderId="0" xfId="8" applyFont="1" applyAlignment="1">
      <alignment wrapText="1"/>
    </xf>
    <xf numFmtId="4" fontId="9" fillId="0" borderId="0" xfId="8" applyNumberFormat="1" applyFont="1"/>
    <xf numFmtId="0" fontId="9" fillId="0" borderId="0" xfId="8" applyFont="1" applyAlignment="1">
      <alignment wrapText="1"/>
    </xf>
    <xf numFmtId="0" fontId="9" fillId="0" borderId="0" xfId="8" applyFont="1" applyAlignment="1">
      <alignment wrapText="1"/>
    </xf>
    <xf numFmtId="0" fontId="2" fillId="0" borderId="0" xfId="0" applyFont="1" applyProtection="1">
      <protection locked="0"/>
    </xf>
    <xf numFmtId="0" fontId="9" fillId="0" borderId="0" xfId="8" applyFont="1"/>
    <xf numFmtId="0" fontId="9" fillId="0" borderId="0" xfId="8" applyFont="1" applyAlignment="1">
      <alignment wrapText="1"/>
    </xf>
    <xf numFmtId="0" fontId="12" fillId="5" borderId="0" xfId="8" applyFont="1" applyFill="1" applyAlignment="1">
      <alignment wrapText="1"/>
    </xf>
    <xf numFmtId="0" fontId="12" fillId="5" borderId="0" xfId="9" applyFont="1" applyFill="1" applyAlignment="1">
      <alignment wrapText="1"/>
    </xf>
    <xf numFmtId="0" fontId="9" fillId="0" borderId="0" xfId="9" applyFont="1" applyAlignment="1">
      <alignment wrapTex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8" fillId="0" borderId="0" xfId="0" applyFont="1" applyAlignment="1">
      <alignment horizontal="left"/>
    </xf>
  </cellXfs>
  <cellStyles count="26">
    <cellStyle name="Hipervínculo" xfId="11" builtinId="8"/>
    <cellStyle name="Millares" xfId="18" builtinId="3"/>
    <cellStyle name="Millares 2" xfId="1"/>
    <cellStyle name="Millares 2 2" xfId="15"/>
    <cellStyle name="Millares 2 2 2" xfId="21"/>
    <cellStyle name="Millares 2 3" xfId="16"/>
    <cellStyle name="Millares 2 3 2" xfId="22"/>
    <cellStyle name="Millares 2 4" xfId="20"/>
    <cellStyle name="Millares 3" xfId="19"/>
    <cellStyle name="Millares 3 2" xfId="25"/>
    <cellStyle name="Millares 4" xfId="17"/>
    <cellStyle name="Millares 4 2" xfId="23"/>
    <cellStyle name="Millares 5" xfId="24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48</xdr:row>
      <xdr:rowOff>57150</xdr:rowOff>
    </xdr:from>
    <xdr:to>
      <xdr:col>1</xdr:col>
      <xdr:colOff>1885950</xdr:colOff>
      <xdr:row>57</xdr:row>
      <xdr:rowOff>57149</xdr:rowOff>
    </xdr:to>
    <xdr:sp macro="" textlink="">
      <xdr:nvSpPr>
        <xdr:cNvPr id="2" name="CuadroTexto 1"/>
        <xdr:cNvSpPr txBox="1"/>
      </xdr:nvSpPr>
      <xdr:spPr>
        <a:xfrm>
          <a:off x="533400" y="7200900"/>
          <a:ext cx="2333625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3209925</xdr:colOff>
      <xdr:row>48</xdr:row>
      <xdr:rowOff>57150</xdr:rowOff>
    </xdr:from>
    <xdr:to>
      <xdr:col>3</xdr:col>
      <xdr:colOff>238125</xdr:colOff>
      <xdr:row>56</xdr:row>
      <xdr:rowOff>130834</xdr:rowOff>
    </xdr:to>
    <xdr:sp macro="" textlink="">
      <xdr:nvSpPr>
        <xdr:cNvPr id="3" name="CuadroTexto 2"/>
        <xdr:cNvSpPr txBox="1"/>
      </xdr:nvSpPr>
      <xdr:spPr>
        <a:xfrm>
          <a:off x="4191000" y="7200900"/>
          <a:ext cx="2486025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216</xdr:row>
      <xdr:rowOff>133350</xdr:rowOff>
    </xdr:from>
    <xdr:to>
      <xdr:col>1</xdr:col>
      <xdr:colOff>2619375</xdr:colOff>
      <xdr:row>225</xdr:row>
      <xdr:rowOff>133349</xdr:rowOff>
    </xdr:to>
    <xdr:sp macro="" textlink="">
      <xdr:nvSpPr>
        <xdr:cNvPr id="2" name="CuadroTexto 1"/>
        <xdr:cNvSpPr txBox="1"/>
      </xdr:nvSpPr>
      <xdr:spPr>
        <a:xfrm>
          <a:off x="1095375" y="35518725"/>
          <a:ext cx="2190750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4524375</xdr:colOff>
      <xdr:row>216</xdr:row>
      <xdr:rowOff>114300</xdr:rowOff>
    </xdr:from>
    <xdr:to>
      <xdr:col>4</xdr:col>
      <xdr:colOff>666750</xdr:colOff>
      <xdr:row>225</xdr:row>
      <xdr:rowOff>45109</xdr:rowOff>
    </xdr:to>
    <xdr:sp macro="" textlink="">
      <xdr:nvSpPr>
        <xdr:cNvPr id="3" name="CuadroTexto 2"/>
        <xdr:cNvSpPr txBox="1"/>
      </xdr:nvSpPr>
      <xdr:spPr>
        <a:xfrm>
          <a:off x="5191125" y="35499675"/>
          <a:ext cx="2571750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1452562</xdr:colOff>
      <xdr:row>175</xdr:row>
      <xdr:rowOff>11906</xdr:rowOff>
    </xdr:from>
    <xdr:to>
      <xdr:col>1</xdr:col>
      <xdr:colOff>3786187</xdr:colOff>
      <xdr:row>184</xdr:row>
      <xdr:rowOff>11905</xdr:rowOff>
    </xdr:to>
    <xdr:sp macro="" textlink="">
      <xdr:nvSpPr>
        <xdr:cNvPr id="2" name="CuadroTexto 1"/>
        <xdr:cNvSpPr txBox="1"/>
      </xdr:nvSpPr>
      <xdr:spPr>
        <a:xfrm>
          <a:off x="2119312" y="27967781"/>
          <a:ext cx="2333625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4</xdr:col>
      <xdr:colOff>47626</xdr:colOff>
      <xdr:row>175</xdr:row>
      <xdr:rowOff>71437</xdr:rowOff>
    </xdr:from>
    <xdr:to>
      <xdr:col>6</xdr:col>
      <xdr:colOff>571500</xdr:colOff>
      <xdr:row>184</xdr:row>
      <xdr:rowOff>2246</xdr:rowOff>
    </xdr:to>
    <xdr:sp macro="" textlink="">
      <xdr:nvSpPr>
        <xdr:cNvPr id="3" name="CuadroTexto 2"/>
        <xdr:cNvSpPr txBox="1"/>
      </xdr:nvSpPr>
      <xdr:spPr>
        <a:xfrm>
          <a:off x="7239001" y="28027312"/>
          <a:ext cx="2702718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149</xdr:row>
      <xdr:rowOff>47625</xdr:rowOff>
    </xdr:from>
    <xdr:to>
      <xdr:col>1</xdr:col>
      <xdr:colOff>2028825</xdr:colOff>
      <xdr:row>158</xdr:row>
      <xdr:rowOff>47624</xdr:rowOff>
    </xdr:to>
    <xdr:sp macro="" textlink="">
      <xdr:nvSpPr>
        <xdr:cNvPr id="2" name="CuadroTexto 1"/>
        <xdr:cNvSpPr txBox="1"/>
      </xdr:nvSpPr>
      <xdr:spPr>
        <a:xfrm>
          <a:off x="285749" y="21717000"/>
          <a:ext cx="2409826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3990975</xdr:colOff>
      <xdr:row>149</xdr:row>
      <xdr:rowOff>57150</xdr:rowOff>
    </xdr:from>
    <xdr:to>
      <xdr:col>4</xdr:col>
      <xdr:colOff>47625</xdr:colOff>
      <xdr:row>157</xdr:row>
      <xdr:rowOff>130834</xdr:rowOff>
    </xdr:to>
    <xdr:sp macro="" textlink="">
      <xdr:nvSpPr>
        <xdr:cNvPr id="3" name="CuadroTexto 2"/>
        <xdr:cNvSpPr txBox="1"/>
      </xdr:nvSpPr>
      <xdr:spPr>
        <a:xfrm>
          <a:off x="4657725" y="21726525"/>
          <a:ext cx="2400300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26</xdr:row>
      <xdr:rowOff>47625</xdr:rowOff>
    </xdr:from>
    <xdr:to>
      <xdr:col>1</xdr:col>
      <xdr:colOff>2324099</xdr:colOff>
      <xdr:row>35</xdr:row>
      <xdr:rowOff>47624</xdr:rowOff>
    </xdr:to>
    <xdr:sp macro="" textlink="">
      <xdr:nvSpPr>
        <xdr:cNvPr id="2" name="CuadroTexto 1"/>
        <xdr:cNvSpPr txBox="1"/>
      </xdr:nvSpPr>
      <xdr:spPr>
        <a:xfrm>
          <a:off x="19049" y="4191000"/>
          <a:ext cx="2524125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2847975</xdr:colOff>
      <xdr:row>26</xdr:row>
      <xdr:rowOff>47625</xdr:rowOff>
    </xdr:from>
    <xdr:to>
      <xdr:col>2</xdr:col>
      <xdr:colOff>1057275</xdr:colOff>
      <xdr:row>34</xdr:row>
      <xdr:rowOff>121309</xdr:rowOff>
    </xdr:to>
    <xdr:sp macro="" textlink="">
      <xdr:nvSpPr>
        <xdr:cNvPr id="3" name="CuadroTexto 2"/>
        <xdr:cNvSpPr txBox="1"/>
      </xdr:nvSpPr>
      <xdr:spPr>
        <a:xfrm>
          <a:off x="3067050" y="4191000"/>
          <a:ext cx="2419350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45</xdr:row>
      <xdr:rowOff>0</xdr:rowOff>
    </xdr:from>
    <xdr:to>
      <xdr:col>1</xdr:col>
      <xdr:colOff>2314574</xdr:colOff>
      <xdr:row>53</xdr:row>
      <xdr:rowOff>142874</xdr:rowOff>
    </xdr:to>
    <xdr:sp macro="" textlink="">
      <xdr:nvSpPr>
        <xdr:cNvPr id="2" name="CuadroTexto 1"/>
        <xdr:cNvSpPr txBox="1"/>
      </xdr:nvSpPr>
      <xdr:spPr>
        <a:xfrm>
          <a:off x="9524" y="6848475"/>
          <a:ext cx="2552700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2838450</xdr:colOff>
      <xdr:row>45</xdr:row>
      <xdr:rowOff>0</xdr:rowOff>
    </xdr:from>
    <xdr:to>
      <xdr:col>2</xdr:col>
      <xdr:colOff>1047750</xdr:colOff>
      <xdr:row>53</xdr:row>
      <xdr:rowOff>73684</xdr:rowOff>
    </xdr:to>
    <xdr:sp macro="" textlink="">
      <xdr:nvSpPr>
        <xdr:cNvPr id="3" name="CuadroTexto 2"/>
        <xdr:cNvSpPr txBox="1"/>
      </xdr:nvSpPr>
      <xdr:spPr>
        <a:xfrm>
          <a:off x="3086100" y="6848475"/>
          <a:ext cx="2352675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59</xdr:row>
      <xdr:rowOff>76200</xdr:rowOff>
    </xdr:from>
    <xdr:to>
      <xdr:col>1</xdr:col>
      <xdr:colOff>2971800</xdr:colOff>
      <xdr:row>68</xdr:row>
      <xdr:rowOff>76199</xdr:rowOff>
    </xdr:to>
    <xdr:sp macro="" textlink="">
      <xdr:nvSpPr>
        <xdr:cNvPr id="2" name="CuadroTexto 1"/>
        <xdr:cNvSpPr txBox="1"/>
      </xdr:nvSpPr>
      <xdr:spPr>
        <a:xfrm>
          <a:off x="1104900" y="9305925"/>
          <a:ext cx="2533650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219075</xdr:colOff>
      <xdr:row>59</xdr:row>
      <xdr:rowOff>104775</xdr:rowOff>
    </xdr:from>
    <xdr:to>
      <xdr:col>6</xdr:col>
      <xdr:colOff>438150</xdr:colOff>
      <xdr:row>68</xdr:row>
      <xdr:rowOff>35584</xdr:rowOff>
    </xdr:to>
    <xdr:sp macro="" textlink="">
      <xdr:nvSpPr>
        <xdr:cNvPr id="3" name="CuadroTexto 2"/>
        <xdr:cNvSpPr txBox="1"/>
      </xdr:nvSpPr>
      <xdr:spPr>
        <a:xfrm>
          <a:off x="6143625" y="9334500"/>
          <a:ext cx="2800350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18" activePane="bottomLeft" state="frozen"/>
      <selection activeCell="A14" sqref="A14:B14"/>
      <selection pane="bottomLeft" activeCell="B61" sqref="B61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82" t="s">
        <v>600</v>
      </c>
      <c r="B1" s="183"/>
      <c r="C1" s="115" t="s">
        <v>494</v>
      </c>
      <c r="D1" s="116">
        <v>2024</v>
      </c>
    </row>
    <row r="2" spans="1:4" ht="16.149999999999999" customHeight="1" x14ac:dyDescent="0.2">
      <c r="A2" s="184" t="s">
        <v>493</v>
      </c>
      <c r="B2" s="185"/>
      <c r="C2" s="10" t="s">
        <v>495</v>
      </c>
      <c r="D2" s="117" t="s">
        <v>500</v>
      </c>
    </row>
    <row r="3" spans="1:4" ht="16.149999999999999" customHeight="1" x14ac:dyDescent="0.2">
      <c r="A3" s="186" t="s">
        <v>601</v>
      </c>
      <c r="B3" s="187"/>
      <c r="C3" s="10" t="s">
        <v>496</v>
      </c>
      <c r="D3" s="118">
        <v>2</v>
      </c>
    </row>
    <row r="4" spans="1:4" ht="16.149999999999999" customHeight="1" x14ac:dyDescent="0.2">
      <c r="A4" s="188" t="s">
        <v>515</v>
      </c>
      <c r="B4" s="189"/>
      <c r="C4" s="189"/>
      <c r="D4" s="190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2" orientation="portrait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8"/>
  <sheetViews>
    <sheetView zoomScaleNormal="100" workbookViewId="0">
      <selection activeCell="B37" sqref="B37"/>
    </sheetView>
  </sheetViews>
  <sheetFormatPr baseColWidth="10" defaultColWidth="9.140625" defaultRowHeight="11.25" x14ac:dyDescent="0.2"/>
  <cols>
    <col min="1" max="1" width="10" style="14" customWidth="1"/>
    <col min="2" max="2" width="69.28515625" style="14" customWidth="1"/>
    <col min="3" max="3" width="15.7109375" style="14" customWidth="1"/>
    <col min="4" max="4" width="11.4257812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85" t="s">
        <v>600</v>
      </c>
      <c r="B1" s="185"/>
      <c r="C1" s="185"/>
      <c r="D1" s="10" t="s">
        <v>497</v>
      </c>
      <c r="E1" s="19">
        <v>2024</v>
      </c>
    </row>
    <row r="2" spans="1:5" s="11" customFormat="1" ht="18.95" customHeight="1" x14ac:dyDescent="0.25">
      <c r="A2" s="185" t="s">
        <v>502</v>
      </c>
      <c r="B2" s="185"/>
      <c r="C2" s="185"/>
      <c r="D2" s="10" t="s">
        <v>498</v>
      </c>
      <c r="E2" s="19" t="s">
        <v>500</v>
      </c>
    </row>
    <row r="3" spans="1:5" s="11" customFormat="1" ht="18.95" customHeight="1" x14ac:dyDescent="0.25">
      <c r="A3" s="185" t="s">
        <v>601</v>
      </c>
      <c r="B3" s="185"/>
      <c r="C3" s="185"/>
      <c r="D3" s="10" t="s">
        <v>499</v>
      </c>
      <c r="E3" s="19">
        <v>2</v>
      </c>
    </row>
    <row r="4" spans="1:5" s="11" customFormat="1" ht="18.95" customHeight="1" x14ac:dyDescent="0.25">
      <c r="A4" s="185" t="s">
        <v>515</v>
      </c>
      <c r="B4" s="185"/>
      <c r="C4" s="185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40037886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39891623.5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1002035.88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1002035.88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38889587.619999997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38889587.619999997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0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0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0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146262.5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146262.5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146262.5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27818182.980000004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27818182.980000004</v>
      </c>
      <c r="D95" s="124">
        <f>C95/$C$94</f>
        <v>1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14912010.74</v>
      </c>
      <c r="D96" s="124">
        <f t="shared" ref="D96:D159" si="0">C96/$C$94</f>
        <v>0.53605265127204937</v>
      </c>
      <c r="E96" s="42"/>
    </row>
    <row r="97" spans="1:5" ht="112.5" x14ac:dyDescent="0.2">
      <c r="A97" s="44">
        <v>5111</v>
      </c>
      <c r="B97" s="42" t="s">
        <v>279</v>
      </c>
      <c r="C97" s="45">
        <v>8777562.6799999997</v>
      </c>
      <c r="D97" s="46">
        <f t="shared" si="0"/>
        <v>0.31553328577609341</v>
      </c>
      <c r="E97" s="161" t="s">
        <v>602</v>
      </c>
    </row>
    <row r="98" spans="1:5" x14ac:dyDescent="0.2">
      <c r="A98" s="44">
        <v>5112</v>
      </c>
      <c r="B98" s="42" t="s">
        <v>280</v>
      </c>
      <c r="C98" s="45">
        <v>834861.39</v>
      </c>
      <c r="D98" s="46">
        <f t="shared" si="0"/>
        <v>3.0011355903447289E-2</v>
      </c>
      <c r="E98" s="42"/>
    </row>
    <row r="99" spans="1:5" x14ac:dyDescent="0.2">
      <c r="A99" s="44">
        <v>5113</v>
      </c>
      <c r="B99" s="42" t="s">
        <v>281</v>
      </c>
      <c r="C99" s="45">
        <v>454080.23</v>
      </c>
      <c r="D99" s="46">
        <f t="shared" si="0"/>
        <v>1.6323144841144471E-2</v>
      </c>
      <c r="E99" s="42"/>
    </row>
    <row r="100" spans="1:5" x14ac:dyDescent="0.2">
      <c r="A100" s="44">
        <v>5114</v>
      </c>
      <c r="B100" s="42" t="s">
        <v>282</v>
      </c>
      <c r="C100" s="45">
        <v>2196509.42</v>
      </c>
      <c r="D100" s="46">
        <f t="shared" si="0"/>
        <v>7.8959485656528661E-2</v>
      </c>
      <c r="E100" s="42"/>
    </row>
    <row r="101" spans="1:5" x14ac:dyDescent="0.2">
      <c r="A101" s="44">
        <v>5115</v>
      </c>
      <c r="B101" s="42" t="s">
        <v>283</v>
      </c>
      <c r="C101" s="45">
        <v>2477372.35</v>
      </c>
      <c r="D101" s="46">
        <f t="shared" si="0"/>
        <v>8.9055865071457657E-2</v>
      </c>
      <c r="E101" s="42"/>
    </row>
    <row r="102" spans="1:5" x14ac:dyDescent="0.2">
      <c r="A102" s="44">
        <v>5116</v>
      </c>
      <c r="B102" s="42" t="s">
        <v>284</v>
      </c>
      <c r="C102" s="45">
        <v>171624.67</v>
      </c>
      <c r="D102" s="46">
        <f t="shared" si="0"/>
        <v>6.1695140233778128E-3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2592759.1800000002</v>
      </c>
      <c r="D103" s="124">
        <f t="shared" si="0"/>
        <v>9.320375747992149E-2</v>
      </c>
      <c r="E103" s="42"/>
    </row>
    <row r="104" spans="1:5" x14ac:dyDescent="0.2">
      <c r="A104" s="44">
        <v>5121</v>
      </c>
      <c r="B104" s="42" t="s">
        <v>286</v>
      </c>
      <c r="C104" s="45">
        <v>169456.95</v>
      </c>
      <c r="D104" s="46">
        <f t="shared" si="0"/>
        <v>6.0915894514689106E-3</v>
      </c>
      <c r="E104" s="42"/>
    </row>
    <row r="105" spans="1:5" x14ac:dyDescent="0.2">
      <c r="A105" s="44">
        <v>5122</v>
      </c>
      <c r="B105" s="42" t="s">
        <v>287</v>
      </c>
      <c r="C105" s="45">
        <v>20059.46</v>
      </c>
      <c r="D105" s="46">
        <f t="shared" si="0"/>
        <v>7.2109166923022363E-4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89446.36</v>
      </c>
      <c r="D107" s="46">
        <f t="shared" si="0"/>
        <v>3.2153918918538939E-3</v>
      </c>
      <c r="E107" s="42"/>
    </row>
    <row r="108" spans="1:5" x14ac:dyDescent="0.2">
      <c r="A108" s="44">
        <v>5125</v>
      </c>
      <c r="B108" s="42" t="s">
        <v>290</v>
      </c>
      <c r="C108" s="45">
        <v>338922.18</v>
      </c>
      <c r="D108" s="46">
        <f t="shared" si="0"/>
        <v>1.2183476549984213E-2</v>
      </c>
      <c r="E108" s="42"/>
    </row>
    <row r="109" spans="1:5" x14ac:dyDescent="0.2">
      <c r="A109" s="44">
        <v>5126</v>
      </c>
      <c r="B109" s="42" t="s">
        <v>291</v>
      </c>
      <c r="C109" s="45">
        <v>1091520.82</v>
      </c>
      <c r="D109" s="46">
        <f t="shared" si="0"/>
        <v>3.9237674897197761E-2</v>
      </c>
      <c r="E109" s="42"/>
    </row>
    <row r="110" spans="1:5" x14ac:dyDescent="0.2">
      <c r="A110" s="44">
        <v>5127</v>
      </c>
      <c r="B110" s="42" t="s">
        <v>292</v>
      </c>
      <c r="C110" s="45">
        <v>488423.54</v>
      </c>
      <c r="D110" s="46">
        <f t="shared" si="0"/>
        <v>1.7557708220955842E-2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394929.87</v>
      </c>
      <c r="D112" s="46">
        <f t="shared" si="0"/>
        <v>1.4196824799230649E-2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10313413.060000001</v>
      </c>
      <c r="D113" s="124">
        <f t="shared" si="0"/>
        <v>0.37074359124802908</v>
      </c>
      <c r="E113" s="42"/>
    </row>
    <row r="114" spans="1:5" ht="78.75" x14ac:dyDescent="0.2">
      <c r="A114" s="44">
        <v>5131</v>
      </c>
      <c r="B114" s="42" t="s">
        <v>296</v>
      </c>
      <c r="C114" s="45">
        <v>5806993.1200000001</v>
      </c>
      <c r="D114" s="46">
        <f t="shared" si="0"/>
        <v>0.20874810997450702</v>
      </c>
      <c r="E114" s="165" t="s">
        <v>603</v>
      </c>
    </row>
    <row r="115" spans="1:5" x14ac:dyDescent="0.2">
      <c r="A115" s="44">
        <v>5132</v>
      </c>
      <c r="B115" s="42" t="s">
        <v>297</v>
      </c>
      <c r="C115" s="45">
        <v>240395.16</v>
      </c>
      <c r="D115" s="46">
        <f t="shared" si="0"/>
        <v>8.6416557175151617E-3</v>
      </c>
      <c r="E115" s="42"/>
    </row>
    <row r="116" spans="1:5" x14ac:dyDescent="0.2">
      <c r="A116" s="44">
        <v>5133</v>
      </c>
      <c r="B116" s="42" t="s">
        <v>298</v>
      </c>
      <c r="C116" s="45">
        <v>919827.52</v>
      </c>
      <c r="D116" s="46">
        <f t="shared" si="0"/>
        <v>3.3065693782419713E-2</v>
      </c>
      <c r="E116" s="42"/>
    </row>
    <row r="117" spans="1:5" x14ac:dyDescent="0.2">
      <c r="A117" s="44">
        <v>5134</v>
      </c>
      <c r="B117" s="42" t="s">
        <v>299</v>
      </c>
      <c r="C117" s="45">
        <v>225988</v>
      </c>
      <c r="D117" s="46">
        <f t="shared" si="0"/>
        <v>8.1237512947008438E-3</v>
      </c>
      <c r="E117" s="42"/>
    </row>
    <row r="118" spans="1:5" x14ac:dyDescent="0.2">
      <c r="A118" s="44">
        <v>5135</v>
      </c>
      <c r="B118" s="42" t="s">
        <v>300</v>
      </c>
      <c r="C118" s="45">
        <v>157386.29</v>
      </c>
      <c r="D118" s="46">
        <f t="shared" si="0"/>
        <v>5.6576768552120578E-3</v>
      </c>
      <c r="E118" s="42"/>
    </row>
    <row r="119" spans="1:5" x14ac:dyDescent="0.2">
      <c r="A119" s="44">
        <v>5136</v>
      </c>
      <c r="B119" s="42" t="s">
        <v>301</v>
      </c>
      <c r="C119" s="45">
        <v>19750</v>
      </c>
      <c r="D119" s="46">
        <f t="shared" si="0"/>
        <v>7.0996729060986271E-4</v>
      </c>
      <c r="E119" s="42"/>
    </row>
    <row r="120" spans="1:5" x14ac:dyDescent="0.2">
      <c r="A120" s="44">
        <v>5137</v>
      </c>
      <c r="B120" s="42" t="s">
        <v>302</v>
      </c>
      <c r="C120" s="45">
        <v>26389.91</v>
      </c>
      <c r="D120" s="46">
        <f t="shared" si="0"/>
        <v>9.4865685580446189E-4</v>
      </c>
      <c r="E120" s="42"/>
    </row>
    <row r="121" spans="1:5" x14ac:dyDescent="0.2">
      <c r="A121" s="44">
        <v>5138</v>
      </c>
      <c r="B121" s="42" t="s">
        <v>303</v>
      </c>
      <c r="C121" s="45">
        <v>63434.01</v>
      </c>
      <c r="D121" s="46">
        <f t="shared" si="0"/>
        <v>2.2803074537832376E-3</v>
      </c>
      <c r="E121" s="42"/>
    </row>
    <row r="122" spans="1:5" x14ac:dyDescent="0.2">
      <c r="A122" s="44">
        <v>5139</v>
      </c>
      <c r="B122" s="42" t="s">
        <v>304</v>
      </c>
      <c r="C122" s="45">
        <v>2853249.05</v>
      </c>
      <c r="D122" s="46">
        <f t="shared" si="0"/>
        <v>0.10256777202347669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  <row r="216" spans="1:5" s="162" customFormat="1" x14ac:dyDescent="0.2"/>
    <row r="217" spans="1:5" s="162" customFormat="1" x14ac:dyDescent="0.2"/>
    <row r="218" spans="1:5" s="162" customFormat="1" x14ac:dyDescent="0.2"/>
    <row r="219" spans="1:5" s="162" customFormat="1" x14ac:dyDescent="0.2"/>
    <row r="220" spans="1:5" s="162" customFormat="1" x14ac:dyDescent="0.2"/>
    <row r="221" spans="1:5" s="162" customFormat="1" x14ac:dyDescent="0.2"/>
    <row r="222" spans="1:5" s="162" customFormat="1" x14ac:dyDescent="0.2"/>
    <row r="223" spans="1:5" s="162" customFormat="1" x14ac:dyDescent="0.2"/>
    <row r="224" spans="1:5" s="162" customFormat="1" x14ac:dyDescent="0.2"/>
    <row r="225" s="162" customFormat="1" x14ac:dyDescent="0.2"/>
    <row r="226" s="162" customFormat="1" x14ac:dyDescent="0.2"/>
    <row r="227" s="162" customFormat="1" x14ac:dyDescent="0.2"/>
    <row r="228" s="162" customForma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51181102362204722" right="0.31496062992125984" top="0.35433070866141736" bottom="0.35433070866141736" header="0.31496062992125984" footer="0.31496062992125984"/>
  <pageSetup scale="7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80" zoomScaleNormal="80" workbookViewId="0">
      <selection activeCell="B37" sqref="B37"/>
    </sheetView>
  </sheetViews>
  <sheetFormatPr baseColWidth="10" defaultColWidth="9.140625" defaultRowHeight="11.25" x14ac:dyDescent="0.2"/>
  <cols>
    <col min="1" max="1" width="10" style="14" customWidth="1"/>
    <col min="2" max="2" width="59.5703125" style="14" customWidth="1"/>
    <col min="3" max="3" width="16.42578125" style="14" bestFit="1" customWidth="1"/>
    <col min="4" max="4" width="16.85546875" style="14" customWidth="1"/>
    <col min="5" max="5" width="18.140625" style="14" customWidth="1"/>
    <col min="6" max="6" width="14.42578125" style="14" customWidth="1"/>
    <col min="7" max="8" width="16.7109375" style="14" customWidth="1"/>
    <col min="9" max="9" width="12" style="14" customWidth="1"/>
    <col min="10" max="10" width="10.7109375" style="14" customWidth="1"/>
    <col min="11" max="16384" width="9.140625" style="14"/>
  </cols>
  <sheetData>
    <row r="1" spans="1:8" s="11" customFormat="1" ht="18.95" customHeight="1" x14ac:dyDescent="0.25">
      <c r="A1" s="191" t="s">
        <v>600</v>
      </c>
      <c r="B1" s="192"/>
      <c r="C1" s="192"/>
      <c r="D1" s="192"/>
      <c r="E1" s="192"/>
      <c r="F1" s="192"/>
      <c r="G1" s="10" t="s">
        <v>497</v>
      </c>
      <c r="H1" s="19">
        <v>2024</v>
      </c>
    </row>
    <row r="2" spans="1:8" s="11" customFormat="1" ht="18.95" customHeight="1" x14ac:dyDescent="0.25">
      <c r="A2" s="191" t="s">
        <v>501</v>
      </c>
      <c r="B2" s="192"/>
      <c r="C2" s="192"/>
      <c r="D2" s="192"/>
      <c r="E2" s="192"/>
      <c r="F2" s="192"/>
      <c r="G2" s="10" t="s">
        <v>498</v>
      </c>
      <c r="H2" s="19" t="s">
        <v>500</v>
      </c>
    </row>
    <row r="3" spans="1:8" s="11" customFormat="1" ht="18.95" customHeight="1" x14ac:dyDescent="0.25">
      <c r="A3" s="191" t="s">
        <v>601</v>
      </c>
      <c r="B3" s="192"/>
      <c r="C3" s="192"/>
      <c r="D3" s="192"/>
      <c r="E3" s="192"/>
      <c r="F3" s="192"/>
      <c r="G3" s="10" t="s">
        <v>499</v>
      </c>
      <c r="H3" s="19">
        <v>2</v>
      </c>
    </row>
    <row r="4" spans="1:8" s="11" customFormat="1" ht="18.95" customHeight="1" x14ac:dyDescent="0.25">
      <c r="A4" s="191" t="s">
        <v>515</v>
      </c>
      <c r="B4" s="192"/>
      <c r="C4" s="192"/>
      <c r="D4" s="192"/>
      <c r="E4" s="192"/>
      <c r="F4" s="192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19470632.449999999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ht="22.5" x14ac:dyDescent="0.2">
      <c r="A15" s="16">
        <v>1122</v>
      </c>
      <c r="B15" s="14" t="s">
        <v>120</v>
      </c>
      <c r="C15" s="18">
        <v>28451636.84</v>
      </c>
      <c r="D15" s="18">
        <v>29353910.02</v>
      </c>
      <c r="E15" s="18">
        <v>0</v>
      </c>
      <c r="F15" s="18">
        <v>0</v>
      </c>
      <c r="G15" s="18">
        <v>0</v>
      </c>
      <c r="H15" s="166" t="s">
        <v>606</v>
      </c>
    </row>
    <row r="16" spans="1:8" x14ac:dyDescent="0.2">
      <c r="A16" s="16">
        <v>1124</v>
      </c>
      <c r="B16" s="14" t="s">
        <v>121</v>
      </c>
      <c r="C16" s="18">
        <v>6630</v>
      </c>
      <c r="D16" s="18">
        <v>6630</v>
      </c>
      <c r="E16" s="18">
        <v>0</v>
      </c>
      <c r="F16" s="18">
        <v>0</v>
      </c>
      <c r="G16" s="18">
        <v>0</v>
      </c>
      <c r="H16" s="163"/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ht="22.5" x14ac:dyDescent="0.2">
      <c r="A20" s="16">
        <v>1123</v>
      </c>
      <c r="B20" s="14" t="s">
        <v>127</v>
      </c>
      <c r="C20" s="18">
        <v>643706.41</v>
      </c>
      <c r="D20" s="167">
        <v>0</v>
      </c>
      <c r="E20" s="18">
        <v>0</v>
      </c>
      <c r="F20" s="18">
        <v>0</v>
      </c>
      <c r="G20" s="18">
        <v>643706.41</v>
      </c>
      <c r="H20" s="168" t="s">
        <v>607</v>
      </c>
    </row>
    <row r="21" spans="1:8" x14ac:dyDescent="0.2">
      <c r="A21" s="16">
        <v>1125</v>
      </c>
      <c r="B21" s="14" t="s">
        <v>128</v>
      </c>
      <c r="C21" s="18">
        <v>330649.67</v>
      </c>
      <c r="D21" s="169">
        <v>0</v>
      </c>
      <c r="E21" s="18">
        <v>0</v>
      </c>
      <c r="F21" s="18">
        <v>0</v>
      </c>
      <c r="G21" s="18">
        <v>330649.67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ht="56.25" x14ac:dyDescent="0.2">
      <c r="A23" s="16">
        <v>1129</v>
      </c>
      <c r="B23" s="14" t="s">
        <v>482</v>
      </c>
      <c r="C23" s="18">
        <v>7285082.3499999996</v>
      </c>
      <c r="D23" s="169">
        <v>0</v>
      </c>
      <c r="E23" s="18">
        <v>0</v>
      </c>
      <c r="F23" s="18">
        <v>0</v>
      </c>
      <c r="G23" s="18">
        <v>7285082.3499999996</v>
      </c>
      <c r="H23" s="170" t="s">
        <v>608</v>
      </c>
    </row>
    <row r="24" spans="1:8" ht="22.5" x14ac:dyDescent="0.2">
      <c r="A24" s="16">
        <v>1131</v>
      </c>
      <c r="B24" s="178" t="s">
        <v>129</v>
      </c>
      <c r="C24" s="18">
        <v>316809.71999999997</v>
      </c>
      <c r="D24" s="169">
        <v>0</v>
      </c>
      <c r="E24" s="18">
        <v>0</v>
      </c>
      <c r="F24" s="18">
        <v>0</v>
      </c>
      <c r="G24" s="18">
        <v>316809.71999999997</v>
      </c>
    </row>
    <row r="25" spans="1:8" ht="22.5" x14ac:dyDescent="0.2">
      <c r="A25" s="16">
        <v>1132</v>
      </c>
      <c r="B25" s="178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78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7436143.5899999999</v>
      </c>
      <c r="D41" s="14" t="s">
        <v>610</v>
      </c>
    </row>
    <row r="42" spans="1:8" x14ac:dyDescent="0.2">
      <c r="A42" s="16">
        <v>1151</v>
      </c>
      <c r="B42" s="14" t="s">
        <v>144</v>
      </c>
      <c r="C42" s="18">
        <v>7436143.5899999999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ht="22.5" customHeight="1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79" t="s">
        <v>562</v>
      </c>
      <c r="J55" s="179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56336280.579999998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13274.91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41706832.450000003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14616173.220000001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39253730.25</v>
      </c>
      <c r="D64" s="18">
        <f t="shared" ref="D64:E64" si="0">SUM(D65:D72)</f>
        <v>0</v>
      </c>
      <c r="E64" s="18">
        <f t="shared" si="0"/>
        <v>10632755.710000001</v>
      </c>
      <c r="F64" s="172" t="s">
        <v>609</v>
      </c>
    </row>
    <row r="65" spans="1:9" x14ac:dyDescent="0.2">
      <c r="A65" s="16">
        <v>1241</v>
      </c>
      <c r="B65" s="14" t="s">
        <v>157</v>
      </c>
      <c r="C65" s="18">
        <v>4291976.9800000004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239370.92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44214.73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19492763.489999998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10632755.710000001</v>
      </c>
      <c r="F69" s="171" t="s">
        <v>609</v>
      </c>
    </row>
    <row r="70" spans="1:9" x14ac:dyDescent="0.2">
      <c r="A70" s="16">
        <v>1246</v>
      </c>
      <c r="B70" s="14" t="s">
        <v>162</v>
      </c>
      <c r="C70" s="18">
        <v>15185404.130000001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3516386.89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3516386.89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3744266.72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3744266.72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ht="22.5" x14ac:dyDescent="0.2">
      <c r="A93" s="16">
        <v>1161</v>
      </c>
      <c r="B93" s="178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SUM(C111:C123)</f>
        <v>26052898.490000002</v>
      </c>
      <c r="D110" s="18">
        <f>SUM(D111:D123)</f>
        <v>0</v>
      </c>
      <c r="E110" s="173">
        <f t="shared" ref="E110:G110" si="1">SUM(E111:E123)</f>
        <v>0</v>
      </c>
      <c r="F110" s="173">
        <f t="shared" si="1"/>
        <v>0</v>
      </c>
      <c r="G110" s="173">
        <f t="shared" si="1"/>
        <v>26052898.490000002</v>
      </c>
    </row>
    <row r="111" spans="1:8" ht="67.5" x14ac:dyDescent="0.2">
      <c r="A111" s="16">
        <v>2111</v>
      </c>
      <c r="B111" s="14" t="s">
        <v>189</v>
      </c>
      <c r="C111" s="18">
        <v>4451.13</v>
      </c>
      <c r="D111" s="173">
        <v>0</v>
      </c>
      <c r="E111" s="18">
        <v>0</v>
      </c>
      <c r="F111" s="18">
        <v>0</v>
      </c>
      <c r="G111" s="18">
        <f t="shared" ref="G111:G119" si="2">C111</f>
        <v>4451.13</v>
      </c>
      <c r="H111" s="174" t="s">
        <v>611</v>
      </c>
    </row>
    <row r="112" spans="1:8" x14ac:dyDescent="0.2">
      <c r="A112" s="16">
        <v>2112</v>
      </c>
      <c r="B112" s="14" t="s">
        <v>190</v>
      </c>
      <c r="C112" s="18">
        <v>1761528.06</v>
      </c>
      <c r="D112" s="173">
        <v>0</v>
      </c>
      <c r="E112" s="18">
        <v>0</v>
      </c>
      <c r="F112" s="18">
        <v>0</v>
      </c>
      <c r="G112" s="18">
        <f t="shared" si="2"/>
        <v>1761528.06</v>
      </c>
    </row>
    <row r="113" spans="1:8" x14ac:dyDescent="0.2">
      <c r="A113" s="16">
        <v>2113</v>
      </c>
      <c r="B113" s="14" t="s">
        <v>191</v>
      </c>
      <c r="C113" s="18">
        <v>17500</v>
      </c>
      <c r="D113" s="173">
        <v>0</v>
      </c>
      <c r="E113" s="18">
        <v>0</v>
      </c>
      <c r="F113" s="18">
        <v>0</v>
      </c>
      <c r="G113" s="18">
        <f t="shared" si="2"/>
        <v>17500</v>
      </c>
    </row>
    <row r="114" spans="1:8" x14ac:dyDescent="0.2">
      <c r="A114" s="16">
        <v>2114</v>
      </c>
      <c r="B114" s="14" t="s">
        <v>192</v>
      </c>
      <c r="C114" s="18">
        <v>0</v>
      </c>
      <c r="D114" s="173">
        <v>0</v>
      </c>
      <c r="E114" s="18">
        <v>0</v>
      </c>
      <c r="F114" s="18">
        <v>0</v>
      </c>
      <c r="G114" s="18">
        <f t="shared" si="2"/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73">
        <v>0</v>
      </c>
      <c r="E115" s="18">
        <v>0</v>
      </c>
      <c r="F115" s="18">
        <v>0</v>
      </c>
      <c r="G115" s="18">
        <f t="shared" si="2"/>
        <v>0</v>
      </c>
    </row>
    <row r="116" spans="1:8" ht="26.25" customHeight="1" x14ac:dyDescent="0.2">
      <c r="A116" s="16">
        <v>2116</v>
      </c>
      <c r="B116" s="178" t="s">
        <v>194</v>
      </c>
      <c r="C116" s="18">
        <v>0</v>
      </c>
      <c r="D116" s="173">
        <v>0</v>
      </c>
      <c r="E116" s="18">
        <v>0</v>
      </c>
      <c r="F116" s="18">
        <v>0</v>
      </c>
      <c r="G116" s="18">
        <f t="shared" si="2"/>
        <v>0</v>
      </c>
    </row>
    <row r="117" spans="1:8" ht="33.75" x14ac:dyDescent="0.2">
      <c r="A117" s="16">
        <v>2117</v>
      </c>
      <c r="B117" s="14" t="s">
        <v>195</v>
      </c>
      <c r="C117" s="18">
        <v>23353257.260000002</v>
      </c>
      <c r="D117" s="173">
        <v>0</v>
      </c>
      <c r="E117" s="18">
        <v>0</v>
      </c>
      <c r="F117" s="18">
        <v>0</v>
      </c>
      <c r="G117" s="18">
        <f t="shared" si="2"/>
        <v>23353257.260000002</v>
      </c>
      <c r="H117" s="175" t="s">
        <v>612</v>
      </c>
    </row>
    <row r="118" spans="1:8" x14ac:dyDescent="0.2">
      <c r="A118" s="16">
        <v>2118</v>
      </c>
      <c r="B118" s="14" t="s">
        <v>196</v>
      </c>
      <c r="C118" s="18">
        <v>0</v>
      </c>
      <c r="D118" s="173">
        <v>0</v>
      </c>
      <c r="E118" s="18">
        <v>0</v>
      </c>
      <c r="F118" s="18">
        <v>0</v>
      </c>
      <c r="G118" s="18">
        <f t="shared" si="2"/>
        <v>0</v>
      </c>
    </row>
    <row r="119" spans="1:8" ht="56.25" x14ac:dyDescent="0.2">
      <c r="A119" s="16">
        <v>2119</v>
      </c>
      <c r="B119" s="14" t="s">
        <v>197</v>
      </c>
      <c r="C119" s="18">
        <v>916162.04</v>
      </c>
      <c r="D119" s="173">
        <v>0</v>
      </c>
      <c r="E119" s="18">
        <v>0</v>
      </c>
      <c r="F119" s="18">
        <v>0</v>
      </c>
      <c r="G119" s="18">
        <f t="shared" si="2"/>
        <v>916162.04</v>
      </c>
      <c r="H119" s="178" t="s">
        <v>613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3">SUM(D121:D123)</f>
        <v>0</v>
      </c>
      <c r="E120" s="18">
        <f t="shared" si="3"/>
        <v>0</v>
      </c>
      <c r="F120" s="18">
        <f t="shared" si="3"/>
        <v>0</v>
      </c>
      <c r="G120" s="18">
        <f t="shared" si="3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4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4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51181102362204722" right="0.31496062992125984" top="0.35433070866141736" bottom="0.35433070866141736" header="0.31496062992125984" footer="0.31496062992125984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93" t="s">
        <v>600</v>
      </c>
      <c r="B1" s="193"/>
      <c r="C1" s="193"/>
      <c r="D1" s="21" t="s">
        <v>497</v>
      </c>
      <c r="E1" s="22">
        <v>2024</v>
      </c>
    </row>
    <row r="2" spans="1:5" ht="18.95" customHeight="1" x14ac:dyDescent="0.2">
      <c r="A2" s="193" t="s">
        <v>503</v>
      </c>
      <c r="B2" s="193"/>
      <c r="C2" s="193"/>
      <c r="D2" s="21" t="s">
        <v>498</v>
      </c>
      <c r="E2" s="22" t="s">
        <v>500</v>
      </c>
    </row>
    <row r="3" spans="1:5" ht="18.95" customHeight="1" x14ac:dyDescent="0.2">
      <c r="A3" s="193" t="s">
        <v>601</v>
      </c>
      <c r="B3" s="193"/>
      <c r="C3" s="193"/>
      <c r="D3" s="21" t="s">
        <v>499</v>
      </c>
      <c r="E3" s="22">
        <v>2</v>
      </c>
    </row>
    <row r="4" spans="1:5" ht="18.95" customHeight="1" x14ac:dyDescent="0.2">
      <c r="A4" s="193" t="s">
        <v>515</v>
      </c>
      <c r="B4" s="193"/>
      <c r="C4" s="19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139098132.74000001</v>
      </c>
    </row>
    <row r="10" spans="1:5" x14ac:dyDescent="0.2">
      <c r="A10" s="27">
        <v>3120</v>
      </c>
      <c r="B10" s="23" t="s">
        <v>383</v>
      </c>
      <c r="C10" s="28">
        <v>704552.5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12219703.02</v>
      </c>
    </row>
    <row r="16" spans="1:5" x14ac:dyDescent="0.2">
      <c r="A16" s="27">
        <v>3220</v>
      </c>
      <c r="B16" s="23" t="s">
        <v>387</v>
      </c>
      <c r="C16" s="28">
        <v>-13294271.74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9"/>
  <sheetViews>
    <sheetView zoomScaleNormal="100" workbookViewId="0">
      <selection activeCell="B37" sqref="B3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0.140625" style="23" customWidth="1"/>
    <col min="6" max="16384" width="9.140625" style="23"/>
  </cols>
  <sheetData>
    <row r="1" spans="1:5" s="29" customFormat="1" ht="18.95" customHeight="1" x14ac:dyDescent="0.25">
      <c r="A1" s="193" t="s">
        <v>600</v>
      </c>
      <c r="B1" s="193"/>
      <c r="C1" s="193"/>
      <c r="D1" s="21" t="s">
        <v>497</v>
      </c>
      <c r="E1" s="22">
        <v>2024</v>
      </c>
    </row>
    <row r="2" spans="1:5" s="29" customFormat="1" ht="18.95" customHeight="1" x14ac:dyDescent="0.25">
      <c r="A2" s="193" t="s">
        <v>504</v>
      </c>
      <c r="B2" s="193"/>
      <c r="C2" s="193"/>
      <c r="D2" s="21" t="s">
        <v>498</v>
      </c>
      <c r="E2" s="22" t="s">
        <v>500</v>
      </c>
    </row>
    <row r="3" spans="1:5" s="29" customFormat="1" ht="18.95" customHeight="1" x14ac:dyDescent="0.25">
      <c r="A3" s="193" t="s">
        <v>601</v>
      </c>
      <c r="B3" s="193"/>
      <c r="C3" s="193"/>
      <c r="D3" s="21" t="s">
        <v>499</v>
      </c>
      <c r="E3" s="22">
        <v>2</v>
      </c>
    </row>
    <row r="4" spans="1:5" s="29" customFormat="1" ht="18.95" customHeight="1" x14ac:dyDescent="0.25">
      <c r="A4" s="193" t="s">
        <v>515</v>
      </c>
      <c r="B4" s="193"/>
      <c r="C4" s="19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9629393.8599999994</v>
      </c>
      <c r="D10" s="28">
        <v>9798738.9700000007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19470632.449999999</v>
      </c>
      <c r="D12" s="28">
        <v>18539826.41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29100026.309999999</v>
      </c>
      <c r="D16" s="84">
        <f>SUM(D9:D15)</f>
        <v>28338565.380000003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5115158.2799999993</v>
      </c>
      <c r="D21" s="84">
        <f>SUM(D22:D28)</f>
        <v>6676994.04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2612716.7599999998</v>
      </c>
      <c r="D26" s="28">
        <v>4262252.3</v>
      </c>
    </row>
    <row r="27" spans="1:4" x14ac:dyDescent="0.2">
      <c r="A27" s="27">
        <v>1236</v>
      </c>
      <c r="B27" s="23" t="s">
        <v>154</v>
      </c>
      <c r="C27" s="28">
        <v>2502441.52</v>
      </c>
      <c r="D27" s="28">
        <v>2414741.7400000002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3728832.66</v>
      </c>
      <c r="D29" s="84">
        <f>SUM(D30:D37)</f>
        <v>3131230.1100000003</v>
      </c>
    </row>
    <row r="30" spans="1:4" x14ac:dyDescent="0.2">
      <c r="A30" s="27">
        <v>1241</v>
      </c>
      <c r="B30" s="23" t="s">
        <v>157</v>
      </c>
      <c r="C30" s="28">
        <v>6568.1</v>
      </c>
      <c r="D30" s="28">
        <v>29127.59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3361667.24</v>
      </c>
      <c r="D33" s="28">
        <v>1636206.9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360597.32</v>
      </c>
      <c r="D35" s="28">
        <v>1465895.62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8843990.9399999995</v>
      </c>
      <c r="D44" s="84">
        <f>D21+D29+D38</f>
        <v>9808224.1500000004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12219703.02</v>
      </c>
      <c r="D48" s="84">
        <v>12299585.539999999</v>
      </c>
      <c r="E48" s="156"/>
    </row>
    <row r="49" spans="1:4" x14ac:dyDescent="0.2">
      <c r="A49" s="27"/>
      <c r="B49" s="85" t="s">
        <v>509</v>
      </c>
      <c r="C49" s="84">
        <f>C54+C66+C94+C97+C50</f>
        <v>53427.16</v>
      </c>
      <c r="D49" s="84">
        <f>D54+D66+D94+D97+D50</f>
        <v>2792144.27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2792144.27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2792144.27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663.74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2438864.38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352616.15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53427.16</v>
      </c>
      <c r="D97" s="84">
        <f>SUM(D98:D102)</f>
        <v>0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49136.26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4290.8999999999996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1008776.5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1008776.5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1008776.5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11264353.68</v>
      </c>
      <c r="D145" s="84">
        <f>D48+D49+D103-D109-D112</f>
        <v>15091729.809999999</v>
      </c>
    </row>
    <row r="147" spans="1:4" x14ac:dyDescent="0.2">
      <c r="B147" s="23" t="s">
        <v>517</v>
      </c>
    </row>
    <row r="149" spans="1:4" s="162" customFormat="1" x14ac:dyDescent="0.2"/>
    <row r="150" spans="1:4" s="162" customFormat="1" x14ac:dyDescent="0.2"/>
    <row r="151" spans="1:4" s="162" customFormat="1" x14ac:dyDescent="0.2"/>
    <row r="152" spans="1:4" s="162" customFormat="1" x14ac:dyDescent="0.2"/>
    <row r="153" spans="1:4" s="162" customFormat="1" x14ac:dyDescent="0.2"/>
    <row r="154" spans="1:4" s="162" customFormat="1" x14ac:dyDescent="0.2"/>
    <row r="155" spans="1:4" s="162" customFormat="1" x14ac:dyDescent="0.2"/>
    <row r="156" spans="1:4" s="162" customFormat="1" x14ac:dyDescent="0.2"/>
    <row r="157" spans="1:4" s="162" customFormat="1" x14ac:dyDescent="0.2"/>
    <row r="158" spans="1:4" s="162" customFormat="1" x14ac:dyDescent="0.2"/>
    <row r="159" spans="1:4" s="162" customForma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showGridLines="0" workbookViewId="0">
      <selection activeCell="B41" sqref="B41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94" t="s">
        <v>600</v>
      </c>
      <c r="B1" s="195"/>
      <c r="C1" s="196"/>
    </row>
    <row r="2" spans="1:3" s="30" customFormat="1" ht="18" customHeight="1" x14ac:dyDescent="0.25">
      <c r="A2" s="197" t="s">
        <v>505</v>
      </c>
      <c r="B2" s="198"/>
      <c r="C2" s="199"/>
    </row>
    <row r="3" spans="1:3" s="30" customFormat="1" ht="18" customHeight="1" x14ac:dyDescent="0.25">
      <c r="A3" s="197" t="s">
        <v>601</v>
      </c>
      <c r="B3" s="198"/>
      <c r="C3" s="199"/>
    </row>
    <row r="4" spans="1:3" s="32" customFormat="1" ht="18" customHeight="1" x14ac:dyDescent="0.2">
      <c r="A4" s="200" t="s">
        <v>506</v>
      </c>
      <c r="B4" s="201"/>
      <c r="C4" s="202"/>
    </row>
    <row r="5" spans="1:3" s="32" customFormat="1" ht="18" customHeight="1" x14ac:dyDescent="0.2">
      <c r="A5" s="203" t="s">
        <v>405</v>
      </c>
      <c r="B5" s="204"/>
      <c r="C5" s="147">
        <v>2024</v>
      </c>
    </row>
    <row r="6" spans="1:3" x14ac:dyDescent="0.2">
      <c r="A6" s="47" t="s">
        <v>434</v>
      </c>
      <c r="B6" s="47"/>
      <c r="C6" s="92">
        <v>40037886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40037886</v>
      </c>
    </row>
    <row r="23" spans="1:3" x14ac:dyDescent="0.2">
      <c r="A23" s="31" t="s">
        <v>604</v>
      </c>
    </row>
    <row r="24" spans="1:3" x14ac:dyDescent="0.2">
      <c r="A24" s="164" t="s">
        <v>605</v>
      </c>
    </row>
    <row r="25" spans="1:3" s="162" customFormat="1" x14ac:dyDescent="0.2"/>
    <row r="26" spans="1:3" s="162" customFormat="1" x14ac:dyDescent="0.2"/>
    <row r="27" spans="1:3" s="162" customFormat="1" x14ac:dyDescent="0.2"/>
    <row r="28" spans="1:3" s="162" customFormat="1" x14ac:dyDescent="0.2"/>
    <row r="29" spans="1:3" s="162" customFormat="1" x14ac:dyDescent="0.2"/>
    <row r="30" spans="1:3" s="162" customFormat="1" x14ac:dyDescent="0.2"/>
    <row r="31" spans="1:3" s="162" customFormat="1" x14ac:dyDescent="0.2"/>
    <row r="32" spans="1:3" s="162" customFormat="1" x14ac:dyDescent="0.2"/>
    <row r="33" s="162" customFormat="1" x14ac:dyDescent="0.2"/>
    <row r="34" s="162" customFormat="1" x14ac:dyDescent="0.2"/>
    <row r="35" s="162" customFormat="1" x14ac:dyDescent="0.2"/>
    <row r="36" s="162" customFormat="1" x14ac:dyDescent="0.2"/>
    <row r="37" s="162" customFormat="1" x14ac:dyDescent="0.2"/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95"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topLeftCell="A10" workbookViewId="0">
      <selection activeCell="H49" sqref="H49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205" t="s">
        <v>600</v>
      </c>
      <c r="B1" s="206"/>
      <c r="C1" s="207"/>
    </row>
    <row r="2" spans="1:3" s="33" customFormat="1" ht="18.95" customHeight="1" x14ac:dyDescent="0.25">
      <c r="A2" s="208" t="s">
        <v>507</v>
      </c>
      <c r="B2" s="209"/>
      <c r="C2" s="210"/>
    </row>
    <row r="3" spans="1:3" s="33" customFormat="1" ht="18.95" customHeight="1" x14ac:dyDescent="0.25">
      <c r="A3" s="208" t="s">
        <v>601</v>
      </c>
      <c r="B3" s="209"/>
      <c r="C3" s="210"/>
    </row>
    <row r="4" spans="1:3" x14ac:dyDescent="0.2">
      <c r="A4" s="200" t="s">
        <v>506</v>
      </c>
      <c r="B4" s="201"/>
      <c r="C4" s="202"/>
    </row>
    <row r="5" spans="1:3" ht="22.15" customHeight="1" x14ac:dyDescent="0.2">
      <c r="A5" s="211" t="s">
        <v>405</v>
      </c>
      <c r="B5" s="212"/>
      <c r="C5" s="147">
        <v>2024</v>
      </c>
    </row>
    <row r="6" spans="1:3" x14ac:dyDescent="0.2">
      <c r="A6" s="72" t="s">
        <v>447</v>
      </c>
      <c r="B6" s="47"/>
      <c r="C6" s="96">
        <v>38671363.100000001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10853180.120000001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2009189.18</v>
      </c>
    </row>
    <row r="11" spans="1:3" x14ac:dyDescent="0.2">
      <c r="A11" s="78">
        <v>2.2999999999999998</v>
      </c>
      <c r="B11" s="65" t="s">
        <v>157</v>
      </c>
      <c r="C11" s="97">
        <v>6568.1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3361667.24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360597.32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2612716.7599999998</v>
      </c>
    </row>
    <row r="21" spans="1:3" x14ac:dyDescent="0.2">
      <c r="A21" s="78" t="s">
        <v>477</v>
      </c>
      <c r="B21" s="65" t="s">
        <v>452</v>
      </c>
      <c r="C21" s="97">
        <v>2502441.52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27818182.98</v>
      </c>
    </row>
    <row r="42" spans="1:3" x14ac:dyDescent="0.2">
      <c r="A42" s="31" t="s">
        <v>604</v>
      </c>
    </row>
    <row r="43" spans="1:3" x14ac:dyDescent="0.2">
      <c r="A43" s="164" t="s">
        <v>605</v>
      </c>
    </row>
    <row r="44" spans="1:3" s="162" customFormat="1" x14ac:dyDescent="0.2"/>
    <row r="45" spans="1:3" s="162" customFormat="1" x14ac:dyDescent="0.2"/>
    <row r="46" spans="1:3" s="162" customFormat="1" x14ac:dyDescent="0.2"/>
    <row r="47" spans="1:3" s="162" customFormat="1" x14ac:dyDescent="0.2"/>
    <row r="48" spans="1:3" s="162" customFormat="1" x14ac:dyDescent="0.2"/>
    <row r="49" s="162" customFormat="1" x14ac:dyDescent="0.2"/>
    <row r="50" s="162" customFormat="1" x14ac:dyDescent="0.2"/>
    <row r="51" s="162" customFormat="1" x14ac:dyDescent="0.2"/>
    <row r="52" s="162" customFormat="1" x14ac:dyDescent="0.2"/>
    <row r="53" s="162" customFormat="1" x14ac:dyDescent="0.2"/>
    <row r="54" s="162" customFormat="1" x14ac:dyDescent="0.2"/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G44" sqref="G44"/>
    </sheetView>
  </sheetViews>
  <sheetFormatPr baseColWidth="10" defaultColWidth="9.140625" defaultRowHeight="11.25" x14ac:dyDescent="0.2"/>
  <cols>
    <col min="1" max="1" width="10" style="23" customWidth="1"/>
    <col min="2" max="2" width="61.42578125" style="23" customWidth="1"/>
    <col min="3" max="3" width="17.42578125" style="23" bestFit="1" customWidth="1"/>
    <col min="4" max="4" width="14.5703125" style="23" customWidth="1"/>
    <col min="5" max="5" width="13.85546875" style="23" customWidth="1"/>
    <col min="6" max="6" width="10.28515625" style="23" customWidth="1"/>
    <col min="7" max="7" width="13.28515625" style="23" customWidth="1"/>
    <col min="8" max="8" width="9.5703125" style="23" customWidth="1"/>
    <col min="9" max="9" width="10.85546875" style="23" customWidth="1"/>
    <col min="10" max="10" width="11.85546875" style="23" customWidth="1"/>
    <col min="11" max="16384" width="9.140625" style="23"/>
  </cols>
  <sheetData>
    <row r="1" spans="1:10" ht="15.75" customHeight="1" x14ac:dyDescent="0.2">
      <c r="A1" s="193" t="s">
        <v>600</v>
      </c>
      <c r="B1" s="214"/>
      <c r="C1" s="214"/>
      <c r="D1" s="214"/>
      <c r="E1" s="214"/>
      <c r="F1" s="214"/>
      <c r="G1" s="21" t="s">
        <v>497</v>
      </c>
      <c r="H1" s="22">
        <v>2024</v>
      </c>
    </row>
    <row r="2" spans="1:10" ht="14.25" customHeight="1" x14ac:dyDescent="0.2">
      <c r="A2" s="193" t="s">
        <v>508</v>
      </c>
      <c r="B2" s="214"/>
      <c r="C2" s="214"/>
      <c r="D2" s="214"/>
      <c r="E2" s="214"/>
      <c r="F2" s="214"/>
      <c r="G2" s="21" t="s">
        <v>498</v>
      </c>
      <c r="H2" s="22" t="s">
        <v>500</v>
      </c>
    </row>
    <row r="3" spans="1:10" ht="15.75" customHeight="1" x14ac:dyDescent="0.2">
      <c r="A3" s="215" t="s">
        <v>601</v>
      </c>
      <c r="B3" s="216"/>
      <c r="C3" s="216"/>
      <c r="D3" s="216"/>
      <c r="E3" s="216"/>
      <c r="F3" s="216"/>
      <c r="G3" s="21" t="s">
        <v>499</v>
      </c>
      <c r="H3" s="22">
        <v>2</v>
      </c>
    </row>
    <row r="4" spans="1:10" x14ac:dyDescent="0.2">
      <c r="A4" s="215" t="str">
        <f>'Notas a los Edos Financieros'!A4</f>
        <v>(Cifras en Pesos)</v>
      </c>
      <c r="B4" s="216"/>
      <c r="C4" s="216"/>
      <c r="D4" s="216"/>
      <c r="E4" s="216"/>
      <c r="F4" s="216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s="181" customFormat="1" ht="29.25" customHeight="1" x14ac:dyDescent="0.2">
      <c r="A8" s="180" t="s">
        <v>85</v>
      </c>
      <c r="B8" s="180" t="s">
        <v>405</v>
      </c>
      <c r="C8" s="180" t="s">
        <v>109</v>
      </c>
      <c r="D8" s="180" t="s">
        <v>406</v>
      </c>
      <c r="E8" s="180" t="s">
        <v>407</v>
      </c>
      <c r="F8" s="180" t="s">
        <v>108</v>
      </c>
      <c r="G8" s="180" t="s">
        <v>78</v>
      </c>
      <c r="H8" s="180" t="s">
        <v>110</v>
      </c>
      <c r="I8" s="180" t="s">
        <v>111</v>
      </c>
      <c r="J8" s="180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ht="22.5" x14ac:dyDescent="0.2">
      <c r="A30" s="23">
        <v>7510</v>
      </c>
      <c r="B30" s="181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ht="22.5" x14ac:dyDescent="0.2">
      <c r="A31" s="23">
        <v>7520</v>
      </c>
      <c r="B31" s="181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181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217" t="s">
        <v>614</v>
      </c>
    </row>
    <row r="38" spans="1:6" x14ac:dyDescent="0.2">
      <c r="C38" s="28"/>
      <c r="D38" s="28"/>
      <c r="E38" s="28"/>
      <c r="F38" s="28"/>
    </row>
    <row r="39" spans="1:6" x14ac:dyDescent="0.2">
      <c r="B39" s="213" t="s">
        <v>552</v>
      </c>
      <c r="C39" s="213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55011483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-14973597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-1008776.5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-39029109.5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213" t="s">
        <v>553</v>
      </c>
      <c r="C48" s="213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-55011483</v>
      </c>
    </row>
    <row r="51" spans="1:3" x14ac:dyDescent="0.2">
      <c r="A51" s="23">
        <v>8220</v>
      </c>
      <c r="B51" s="112" t="s">
        <v>46</v>
      </c>
      <c r="C51" s="114">
        <v>37342000.270000003</v>
      </c>
    </row>
    <row r="52" spans="1:3" x14ac:dyDescent="0.2">
      <c r="A52" s="23">
        <v>8230</v>
      </c>
      <c r="B52" s="112" t="s">
        <v>599</v>
      </c>
      <c r="C52" s="114">
        <v>-21022152.41</v>
      </c>
    </row>
    <row r="53" spans="1:3" x14ac:dyDescent="0.2">
      <c r="A53" s="23">
        <v>8240</v>
      </c>
      <c r="B53" s="112" t="s">
        <v>45</v>
      </c>
      <c r="C53" s="114">
        <v>20272.04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53427.16</v>
      </c>
    </row>
    <row r="56" spans="1:3" x14ac:dyDescent="0.2">
      <c r="A56" s="23">
        <v>8270</v>
      </c>
      <c r="B56" s="112" t="s">
        <v>42</v>
      </c>
      <c r="C56" s="114">
        <v>38617935.939999998</v>
      </c>
    </row>
    <row r="58" spans="1:3" x14ac:dyDescent="0.2">
      <c r="B58" s="14" t="s">
        <v>517</v>
      </c>
    </row>
    <row r="60" spans="1:3" s="177" customFormat="1" x14ac:dyDescent="0.2"/>
    <row r="61" spans="1:3" s="176" customFormat="1" x14ac:dyDescent="0.2"/>
    <row r="62" spans="1:3" s="176" customFormat="1" x14ac:dyDescent="0.2"/>
    <row r="63" spans="1:3" s="176" customFormat="1" x14ac:dyDescent="0.2"/>
    <row r="64" spans="1:3" s="176" customFormat="1" x14ac:dyDescent="0.2"/>
    <row r="65" s="176" customFormat="1" x14ac:dyDescent="0.2"/>
    <row r="66" s="176" customFormat="1" x14ac:dyDescent="0.2"/>
    <row r="67" s="176" customFormat="1" x14ac:dyDescent="0.2"/>
    <row r="68" s="176" customFormat="1" x14ac:dyDescent="0.2"/>
    <row r="69" s="176" customFormat="1" x14ac:dyDescent="0.2"/>
    <row r="70" s="176" customFormat="1" x14ac:dyDescent="0.2"/>
    <row r="71" s="176" customFormat="1" x14ac:dyDescent="0.2"/>
    <row r="72" s="176" customFormat="1" x14ac:dyDescent="0.2"/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11811023622047245" right="0.11811023622047245" top="0.55118110236220474" bottom="0.15748031496062992" header="0.31496062992125984" footer="0.31496062992125984"/>
  <pageSetup scale="70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2024-07-24T21:31:59Z</cp:lastPrinted>
  <dcterms:created xsi:type="dcterms:W3CDTF">2012-12-11T20:36:24Z</dcterms:created>
  <dcterms:modified xsi:type="dcterms:W3CDTF">2024-07-24T23:57:18Z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